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AGOSTO\"/>
    </mc:Choice>
  </mc:AlternateContent>
  <xr:revisionPtr revIDLastSave="0" documentId="13_ncr:1_{BF70826F-8DF7-4C52-ACDA-04CEA338E4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2" l="1"/>
  <c r="E38" i="2"/>
  <c r="F38" i="2"/>
  <c r="G38" i="2"/>
  <c r="H38" i="2"/>
  <c r="I38" i="2"/>
  <c r="J38" i="2"/>
  <c r="K38" i="2"/>
  <c r="L38" i="2"/>
  <c r="M38" i="2"/>
  <c r="M28" i="2"/>
  <c r="M18" i="2"/>
  <c r="L18" i="2"/>
  <c r="L28" i="2"/>
  <c r="L54" i="2"/>
  <c r="K28" i="2"/>
  <c r="K54" i="2"/>
  <c r="K18" i="2"/>
  <c r="J28" i="2"/>
  <c r="E54" i="2"/>
  <c r="F54" i="2"/>
  <c r="G54" i="2"/>
  <c r="H54" i="2"/>
  <c r="I54" i="2"/>
  <c r="J54" i="2"/>
  <c r="J18" i="2"/>
  <c r="I18" i="2"/>
  <c r="I28" i="2"/>
  <c r="E28" i="2"/>
  <c r="F28" i="2"/>
  <c r="G28" i="2"/>
  <c r="H28" i="2"/>
  <c r="H18" i="2"/>
  <c r="G18" i="2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<sst xmlns="http://schemas.openxmlformats.org/spreadsheetml/2006/main" count="194" uniqueCount="112">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</sst>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15" sqref="E1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>
        <v>-380000</v>
      </c>
      <c r="F13" s="5"/>
    </row>
    <row r="14" spans="2:16" x14ac:dyDescent="0.25">
      <c r="C14" s="4" t="s">
        <v>3</v>
      </c>
      <c r="D14" s="32">
        <v>7123050</v>
      </c>
      <c r="E14" s="44">
        <v>45000</v>
      </c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>
        <v>335000</v>
      </c>
      <c r="F17" s="5"/>
    </row>
    <row r="18" spans="3:6" x14ac:dyDescent="0.25">
      <c r="C18" s="3" t="s">
        <v>7</v>
      </c>
      <c r="D18" s="34">
        <f>SUM(D19:D27)</f>
        <v>12886000</v>
      </c>
      <c r="E18" s="45">
        <f>SUM(E19:E27)</f>
        <v>902602.87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>
        <v>84100</v>
      </c>
      <c r="F20" s="5"/>
    </row>
    <row r="21" spans="3:6" x14ac:dyDescent="0.25">
      <c r="C21" s="4" t="s">
        <v>10</v>
      </c>
      <c r="D21" s="32">
        <v>3300000</v>
      </c>
      <c r="E21" s="44">
        <v>179200</v>
      </c>
      <c r="F21" s="5"/>
    </row>
    <row r="22" spans="3:6" x14ac:dyDescent="0.25">
      <c r="C22" s="4" t="s">
        <v>11</v>
      </c>
      <c r="D22" s="32">
        <v>350000</v>
      </c>
      <c r="E22" s="44">
        <v>-50000</v>
      </c>
      <c r="F22" s="5"/>
    </row>
    <row r="23" spans="3:6" x14ac:dyDescent="0.25">
      <c r="C23" s="4" t="s">
        <v>12</v>
      </c>
      <c r="D23" s="32">
        <v>3734000</v>
      </c>
      <c r="E23" s="44">
        <v>20000</v>
      </c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>
        <v>277000</v>
      </c>
    </row>
    <row r="26" spans="3:6" x14ac:dyDescent="0.25">
      <c r="C26" s="4" t="s">
        <v>15</v>
      </c>
      <c r="D26" s="32">
        <v>401000</v>
      </c>
      <c r="E26" s="44">
        <v>70000</v>
      </c>
    </row>
    <row r="27" spans="3:6" x14ac:dyDescent="0.25">
      <c r="C27" s="4" t="s">
        <v>16</v>
      </c>
      <c r="D27" s="32">
        <v>420000</v>
      </c>
      <c r="E27" s="44">
        <v>322302.87</v>
      </c>
    </row>
    <row r="28" spans="3:6" x14ac:dyDescent="0.25">
      <c r="C28" s="3" t="s">
        <v>17</v>
      </c>
      <c r="D28" s="34">
        <f>SUM(D29:D37)</f>
        <v>5162000</v>
      </c>
      <c r="E28" s="45">
        <f>SUM(E29:E37)</f>
        <v>13400</v>
      </c>
    </row>
    <row r="29" spans="3:6" x14ac:dyDescent="0.25">
      <c r="C29" s="4" t="s">
        <v>18</v>
      </c>
      <c r="D29" s="32">
        <v>230000</v>
      </c>
      <c r="E29" s="44">
        <v>-50000</v>
      </c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400000</v>
      </c>
      <c r="E31" s="44">
        <v>-100000</v>
      </c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430000</v>
      </c>
      <c r="E33" s="44">
        <v>-120000</v>
      </c>
    </row>
    <row r="34" spans="3:5" x14ac:dyDescent="0.25">
      <c r="C34" s="4" t="s">
        <v>23</v>
      </c>
      <c r="D34" s="32">
        <v>101000</v>
      </c>
      <c r="E34" s="44">
        <v>100000</v>
      </c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1700000</v>
      </c>
      <c r="E37" s="44">
        <v>183400</v>
      </c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433000</v>
      </c>
    </row>
    <row r="55" spans="3:5" x14ac:dyDescent="0.25">
      <c r="C55" s="4" t="s">
        <v>44</v>
      </c>
      <c r="D55" s="32">
        <v>1431000</v>
      </c>
      <c r="E55" s="44">
        <v>797000</v>
      </c>
    </row>
    <row r="56" spans="3:5" x14ac:dyDescent="0.25">
      <c r="C56" s="4" t="s">
        <v>45</v>
      </c>
      <c r="D56" s="32">
        <v>200000</v>
      </c>
      <c r="E56" s="44">
        <v>-178000</v>
      </c>
    </row>
    <row r="57" spans="3:5" x14ac:dyDescent="0.25">
      <c r="C57" s="4" t="s">
        <v>46</v>
      </c>
      <c r="D57" s="32">
        <v>2350000</v>
      </c>
      <c r="E57" s="44">
        <v>-649000</v>
      </c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272950</v>
      </c>
      <c r="E59" s="44">
        <v>463000</v>
      </c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1349002.87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A82" workbookViewId="0">
      <selection activeCell="L47" sqref="L47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69" t="s">
        <v>66</v>
      </c>
      <c r="D9" s="70" t="s">
        <v>94</v>
      </c>
      <c r="E9" s="70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19" x14ac:dyDescent="0.25">
      <c r="C10" s="69"/>
      <c r="D10" s="71"/>
      <c r="E10" s="7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3082049.3</v>
      </c>
      <c r="I12" s="22">
        <f t="shared" si="0"/>
        <v>5526068.8399999999</v>
      </c>
      <c r="J12" s="22">
        <f t="shared" si="0"/>
        <v>3482712.4699999997</v>
      </c>
      <c r="K12" s="22">
        <f t="shared" si="0"/>
        <v>4112019.5300000003</v>
      </c>
      <c r="L12" s="22">
        <f t="shared" si="0"/>
        <v>4585395.7300000004</v>
      </c>
      <c r="M12" s="22">
        <f t="shared" si="0"/>
        <v>3792827.51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30477757.740000002</v>
      </c>
    </row>
    <row r="13" spans="3:19" x14ac:dyDescent="0.25">
      <c r="C13" s="4" t="s">
        <v>2</v>
      </c>
      <c r="D13" s="32">
        <v>38683000</v>
      </c>
      <c r="E13" s="32"/>
      <c r="F13" s="17">
        <v>2449850</v>
      </c>
      <c r="G13" s="18">
        <v>2449850</v>
      </c>
      <c r="H13" s="18">
        <v>2565850</v>
      </c>
      <c r="I13" s="18">
        <v>2669850</v>
      </c>
      <c r="J13" s="18">
        <v>2906850</v>
      </c>
      <c r="K13" s="18">
        <v>3417314.02</v>
      </c>
      <c r="L13" s="18">
        <v>3312692.18</v>
      </c>
      <c r="M13" s="18">
        <v>3176850</v>
      </c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7168050</v>
      </c>
      <c r="E14" s="32"/>
      <c r="F14" s="19">
        <v>130000</v>
      </c>
      <c r="G14" s="19">
        <v>130000</v>
      </c>
      <c r="H14" s="19">
        <v>130000</v>
      </c>
      <c r="I14" s="19">
        <v>2451516.67</v>
      </c>
      <c r="J14" s="19">
        <v>135000</v>
      </c>
      <c r="K14" s="20">
        <v>226000</v>
      </c>
      <c r="L14" s="20">
        <v>775350</v>
      </c>
      <c r="M14" s="20">
        <v>135000</v>
      </c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5805000</v>
      </c>
      <c r="E17" s="32"/>
      <c r="F17" s="19">
        <v>368492.18</v>
      </c>
      <c r="G17" s="19">
        <v>368492.18</v>
      </c>
      <c r="H17" s="20">
        <v>386199.3</v>
      </c>
      <c r="I17" s="20">
        <v>404702.17</v>
      </c>
      <c r="J17" s="20">
        <v>440862.47</v>
      </c>
      <c r="K17" s="20">
        <v>468705.51</v>
      </c>
      <c r="L17" s="20">
        <v>497353.55</v>
      </c>
      <c r="M17" s="20">
        <v>480977.51</v>
      </c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13788602.869999999</v>
      </c>
      <c r="E18" s="34">
        <f t="shared" ref="E18:M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34">
        <f t="shared" si="1"/>
        <v>2447507.06</v>
      </c>
      <c r="I18" s="34">
        <f t="shared" si="1"/>
        <v>468512.13</v>
      </c>
      <c r="J18" s="34">
        <f t="shared" si="1"/>
        <v>1258802.6000000001</v>
      </c>
      <c r="K18" s="34">
        <f t="shared" si="1"/>
        <v>2326143.62</v>
      </c>
      <c r="L18" s="34">
        <f t="shared" si="1"/>
        <v>619244.63</v>
      </c>
      <c r="M18" s="34">
        <f t="shared" si="1"/>
        <v>1659604</v>
      </c>
      <c r="N18" s="22"/>
      <c r="O18" s="22"/>
      <c r="P18" s="22"/>
      <c r="Q18" s="22"/>
      <c r="R18" s="22">
        <f t="shared" ref="R18:R54" si="2">+F18+G18+H18+I18+J18+K18+L18+M18+N18+O18+P18+Q18</f>
        <v>9303404.7100000009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>
        <v>188998.3</v>
      </c>
      <c r="I19" s="20">
        <v>180197.89</v>
      </c>
      <c r="J19" s="20">
        <v>191337.39</v>
      </c>
      <c r="K19" s="20">
        <v>191417.37</v>
      </c>
      <c r="L19" s="20">
        <v>215373.3</v>
      </c>
      <c r="M19" s="20">
        <v>204377.41</v>
      </c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184100</v>
      </c>
      <c r="E20" s="32"/>
      <c r="F20" s="19"/>
      <c r="G20" s="19"/>
      <c r="H20" s="19"/>
      <c r="I20" s="19"/>
      <c r="J20" s="19">
        <v>75874</v>
      </c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3479200</v>
      </c>
      <c r="E21" s="33"/>
      <c r="F21" s="19"/>
      <c r="G21" s="20">
        <v>30661.08</v>
      </c>
      <c r="H21" s="20">
        <v>617400</v>
      </c>
      <c r="I21" s="20"/>
      <c r="J21" s="20">
        <v>717008.12</v>
      </c>
      <c r="K21" s="20">
        <v>714050</v>
      </c>
      <c r="L21" s="20"/>
      <c r="M21" s="20">
        <v>509750</v>
      </c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300000</v>
      </c>
      <c r="E22" s="32"/>
      <c r="F22" s="19"/>
      <c r="G22" s="20"/>
      <c r="H22" s="20"/>
      <c r="I22" s="20">
        <v>256341.27</v>
      </c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3754000</v>
      </c>
      <c r="E23" s="33"/>
      <c r="F23" s="19"/>
      <c r="G23" s="20"/>
      <c r="H23" s="20">
        <v>1256524.3400000001</v>
      </c>
      <c r="I23" s="20"/>
      <c r="J23" s="20"/>
      <c r="K23" s="20">
        <v>1115918.52</v>
      </c>
      <c r="L23" s="20">
        <v>89950</v>
      </c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>
        <v>1023.72</v>
      </c>
      <c r="K24" s="20"/>
      <c r="L24" s="20"/>
      <c r="M24" s="20">
        <v>890541.16</v>
      </c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998000</v>
      </c>
      <c r="E25" s="32"/>
      <c r="F25" s="19"/>
      <c r="G25" s="20"/>
      <c r="H25" s="20">
        <v>299506.42</v>
      </c>
      <c r="I25" s="20">
        <v>31972.97</v>
      </c>
      <c r="J25" s="20">
        <v>68364.87</v>
      </c>
      <c r="K25" s="20">
        <v>42850.83</v>
      </c>
      <c r="L25" s="20">
        <v>210621.33</v>
      </c>
      <c r="M25" s="20">
        <v>45967.43</v>
      </c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471000</v>
      </c>
      <c r="E26" s="33"/>
      <c r="F26" s="19"/>
      <c r="G26" s="19"/>
      <c r="H26" s="19"/>
      <c r="I26" s="19"/>
      <c r="J26" s="19"/>
      <c r="K26" s="19"/>
      <c r="L26" s="20">
        <v>3000</v>
      </c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742302.87</v>
      </c>
      <c r="E27" s="33"/>
      <c r="F27" s="19"/>
      <c r="G27" s="19"/>
      <c r="H27" s="19">
        <v>85078</v>
      </c>
      <c r="I27" s="19"/>
      <c r="J27" s="19">
        <v>205194.5</v>
      </c>
      <c r="K27" s="19">
        <v>261906.9</v>
      </c>
      <c r="L27" s="20">
        <v>100300</v>
      </c>
      <c r="M27" s="19">
        <v>8968</v>
      </c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5175400</v>
      </c>
      <c r="E28" s="34">
        <f t="shared" ref="E28:M28" si="3">+E29+E30+E31+E32+E33+E34+E35+E36+E37</f>
        <v>0</v>
      </c>
      <c r="F28" s="34">
        <f t="shared" si="3"/>
        <v>0</v>
      </c>
      <c r="G28" s="34">
        <f t="shared" si="3"/>
        <v>0</v>
      </c>
      <c r="H28" s="34">
        <f t="shared" si="3"/>
        <v>253482.88</v>
      </c>
      <c r="I28" s="34">
        <f t="shared" si="3"/>
        <v>14514</v>
      </c>
      <c r="J28" s="34">
        <f t="shared" si="3"/>
        <v>923240.66</v>
      </c>
      <c r="K28" s="34">
        <f t="shared" si="3"/>
        <v>2000000</v>
      </c>
      <c r="L28" s="34">
        <f t="shared" si="3"/>
        <v>683717.39</v>
      </c>
      <c r="M28" s="34">
        <f t="shared" si="3"/>
        <v>280321.74</v>
      </c>
      <c r="N28" s="22"/>
      <c r="O28" s="22"/>
      <c r="P28" s="22"/>
      <c r="Q28" s="22"/>
      <c r="R28" s="22">
        <f t="shared" si="2"/>
        <v>4155276.67</v>
      </c>
    </row>
    <row r="29" spans="3:18" x14ac:dyDescent="0.25">
      <c r="C29" s="4" t="s">
        <v>18</v>
      </c>
      <c r="D29" s="32">
        <v>180000</v>
      </c>
      <c r="E29" s="33"/>
      <c r="F29" s="19"/>
      <c r="G29" s="20"/>
      <c r="H29" s="20">
        <v>14868</v>
      </c>
      <c r="I29" s="20"/>
      <c r="J29" s="20">
        <v>130571.9</v>
      </c>
      <c r="K29" s="20"/>
      <c r="L29" s="20">
        <v>28320</v>
      </c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>
        <v>102188</v>
      </c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>
        <v>48707.47</v>
      </c>
      <c r="M33" s="19">
        <v>226121.98</v>
      </c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>
        <v>19203.32</v>
      </c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>
        <v>95015</v>
      </c>
      <c r="K35" s="20">
        <v>2000000</v>
      </c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1883400</v>
      </c>
      <c r="E37" s="33"/>
      <c r="F37" s="19"/>
      <c r="G37" s="20"/>
      <c r="H37" s="20">
        <v>238614.88</v>
      </c>
      <c r="I37" s="20">
        <v>14514</v>
      </c>
      <c r="J37" s="20">
        <v>595465.76</v>
      </c>
      <c r="K37" s="20"/>
      <c r="L37" s="20">
        <v>606689.92000000004</v>
      </c>
      <c r="M37" s="20">
        <v>34996.44</v>
      </c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34">
        <f t="shared" ref="E38:M38" si="4">+E39+E45</f>
        <v>0</v>
      </c>
      <c r="F38" s="34">
        <f t="shared" si="4"/>
        <v>0</v>
      </c>
      <c r="G38" s="34">
        <f t="shared" si="4"/>
        <v>0</v>
      </c>
      <c r="H38" s="34">
        <f t="shared" si="4"/>
        <v>0</v>
      </c>
      <c r="I38" s="34">
        <f t="shared" si="4"/>
        <v>0</v>
      </c>
      <c r="J38" s="34">
        <f t="shared" si="4"/>
        <v>0</v>
      </c>
      <c r="K38" s="34">
        <f t="shared" si="4"/>
        <v>0</v>
      </c>
      <c r="L38" s="34">
        <f t="shared" si="4"/>
        <v>0</v>
      </c>
      <c r="M38" s="34">
        <f t="shared" si="4"/>
        <v>126120.85</v>
      </c>
      <c r="N38" s="49"/>
      <c r="O38" s="49"/>
      <c r="P38" s="49"/>
      <c r="R38" s="22">
        <f t="shared" si="2"/>
        <v>126120.85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>
        <v>34000</v>
      </c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>
        <v>92120.85</v>
      </c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5527950</v>
      </c>
      <c r="E54" s="34">
        <f t="shared" ref="E54:M54" si="5">+E55+E56+E57+E58+E59+E60+E61+E62+E63</f>
        <v>0</v>
      </c>
      <c r="F54" s="34">
        <f t="shared" si="5"/>
        <v>0</v>
      </c>
      <c r="G54" s="34">
        <f t="shared" si="5"/>
        <v>0</v>
      </c>
      <c r="H54" s="34">
        <f t="shared" si="5"/>
        <v>0</v>
      </c>
      <c r="I54" s="34">
        <f t="shared" si="5"/>
        <v>0</v>
      </c>
      <c r="J54" s="34">
        <f t="shared" si="5"/>
        <v>19163.21</v>
      </c>
      <c r="K54" s="34">
        <f t="shared" si="5"/>
        <v>566144.68000000005</v>
      </c>
      <c r="L54" s="34">
        <f t="shared" si="5"/>
        <v>1091121.4100000001</v>
      </c>
      <c r="M54" s="34">
        <f t="shared" si="5"/>
        <v>142653.74</v>
      </c>
      <c r="N54" s="22"/>
      <c r="O54" s="22"/>
      <c r="P54" s="22"/>
      <c r="Q54" s="22"/>
      <c r="R54" s="22">
        <f t="shared" si="2"/>
        <v>1819083.0400000003</v>
      </c>
    </row>
    <row r="55" spans="3:18" x14ac:dyDescent="0.25">
      <c r="C55" s="4" t="s">
        <v>44</v>
      </c>
      <c r="D55" s="32">
        <v>2228000</v>
      </c>
      <c r="E55" s="33"/>
      <c r="F55" s="19"/>
      <c r="G55" s="19"/>
      <c r="H55" s="19"/>
      <c r="I55" s="19"/>
      <c r="J55" s="20"/>
      <c r="K55" s="20">
        <v>333919.09000000003</v>
      </c>
      <c r="L55" s="20">
        <v>994163.17</v>
      </c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22000</v>
      </c>
      <c r="E56" s="33"/>
      <c r="F56" s="19"/>
      <c r="G56" s="19"/>
      <c r="H56" s="19"/>
      <c r="I56" s="19"/>
      <c r="J56" s="19">
        <v>19163.21</v>
      </c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1701000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735950</v>
      </c>
      <c r="E59" s="33"/>
      <c r="F59" s="19"/>
      <c r="G59" s="19"/>
      <c r="H59" s="19"/>
      <c r="I59" s="19"/>
      <c r="J59" s="19"/>
      <c r="K59" s="19">
        <v>221515.59</v>
      </c>
      <c r="L59" s="19">
        <v>96958.24</v>
      </c>
      <c r="M59" s="19">
        <v>142653.74</v>
      </c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>
        <v>10710</v>
      </c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6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76349002.870000005</v>
      </c>
      <c r="E85" s="36">
        <f>+E54+E28+E18+E12+E64+E38</f>
        <v>0</v>
      </c>
      <c r="F85" s="29">
        <f t="shared" ref="F85:Q85" si="7">+F28+F18+F12+F54+F38</f>
        <v>3174459.1500000004</v>
      </c>
      <c r="G85" s="29">
        <f t="shared" si="7"/>
        <v>3245815.88</v>
      </c>
      <c r="H85" s="29">
        <f t="shared" si="7"/>
        <v>5783039.2400000002</v>
      </c>
      <c r="I85" s="29">
        <f t="shared" si="7"/>
        <v>6009094.9699999997</v>
      </c>
      <c r="J85" s="29">
        <f t="shared" si="7"/>
        <v>5683918.9400000004</v>
      </c>
      <c r="K85" s="29">
        <f t="shared" si="7"/>
        <v>9004307.8300000001</v>
      </c>
      <c r="L85" s="29">
        <f t="shared" si="7"/>
        <v>6979479.1600000001</v>
      </c>
      <c r="M85" s="29">
        <f>+M28+M18+M12+M54+M38</f>
        <v>6001527.8399999999</v>
      </c>
      <c r="N85" s="29">
        <f t="shared" si="7"/>
        <v>0</v>
      </c>
      <c r="O85" s="29">
        <f t="shared" si="7"/>
        <v>0</v>
      </c>
      <c r="P85" s="29">
        <f t="shared" si="7"/>
        <v>0</v>
      </c>
      <c r="Q85" s="29">
        <f t="shared" si="7"/>
        <v>0</v>
      </c>
      <c r="R85" s="37">
        <f>+F85+G85+H85+I85+J85+K85+L85+M85+N85+O85+P85+Q85</f>
        <v>45881643.010000005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72" t="s">
        <v>107</v>
      </c>
      <c r="D88" s="72"/>
      <c r="E88" s="72"/>
      <c r="F88" s="72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73" t="s">
        <v>108</v>
      </c>
      <c r="D89" s="73"/>
      <c r="E89" s="73"/>
      <c r="F89" s="7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74" t="s">
        <v>109</v>
      </c>
      <c r="D90" s="74"/>
      <c r="E90" s="74"/>
      <c r="F90" s="7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2025-07-08T14:52:26Z</cp:lastPrinted>
  <dcterms:created xsi:type="dcterms:W3CDTF">2021-07-29T18:58:50Z</dcterms:created>
  <dcterms:modified xsi:type="dcterms:W3CDTF">2025-09-19T13:12:09Z</dcterms:modified>
</cp:coreProperties>
</file>